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Tiskárny\2023\006\0 podklady\"/>
    </mc:Choice>
  </mc:AlternateContent>
  <xr:revisionPtr revIDLastSave="0" documentId="13_ncr:1_{704DB816-D2CB-4A91-B5CB-F56E71780583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D24" i="4"/>
  <c r="C12" i="4"/>
  <c r="T8" i="1"/>
  <c r="P8" i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R11" i="1" l="1"/>
  <c r="Q11" i="1"/>
  <c r="C9" i="4" l="1"/>
  <c r="H9" i="4" s="1"/>
</calcChain>
</file>

<file path=xl/sharedStrings.xml><?xml version="1.0" encoding="utf-8"?>
<sst xmlns="http://schemas.openxmlformats.org/spreadsheetml/2006/main" count="72" uniqueCount="65">
  <si>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</si>
  <si>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</si>
  <si>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</si>
  <si>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</si>
  <si>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</si>
  <si>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</si>
  <si>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</si>
  <si>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</si>
  <si>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</si>
  <si>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</si>
  <si>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</si>
  <si>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</si>
  <si>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</si>
  <si>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</si>
  <si>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</si>
  <si>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</si>
  <si>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</si>
  <si>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</si>
  <si>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</si>
  <si>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</si>
  <si>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</si>
  <si>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</si>
  <si>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</si>
  <si>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</si>
  <si>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</si>
  <si>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</si>
  <si>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</si>
  <si>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</si>
  <si>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</si>
  <si>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</si>
  <si>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</si>
  <si>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</si>
  <si>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</si>
  <si>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</si>
  <si>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</si>
  <si>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</si>
  <si>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</si>
  <si>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</si>
  <si>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</si>
  <si>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</si>
  <si>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</si>
  <si>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</si>
  <si>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</si>
  <si>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</si>
  <si>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</si>
  <si>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</si>
  <si>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</si>
  <si>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</si>
  <si>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</si>
  <si>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</si>
  <si>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</si>
  <si>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</si>
  <si>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</si>
  <si>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</si>
  <si>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</si>
  <si>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t xml:space="preserve">Tiskárny, kopírky, multifunkce II. 006 - 2023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</si>
  <si>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</si>
  <si>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</si>
  <si>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 31.5.2023</t>
  </si>
  <si>
    <t>Mgr. Sabina Mattová, Ph.D.,
Tel.: 702 020 897,
37763 5103</t>
  </si>
  <si>
    <t>Sedláčkova 15, 
301 00 Plzeň, 
Fakulta filozofická - Katedra archeologie,
4. NP - místnost SP 401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</si>
  <si>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</si>
  <si>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Záruka na zboží min. 36 měsíců.</t>
  </si>
  <si>
    <t>Barevné, laserové, multifunkční zařízení formátu A3</t>
  </si>
  <si>
    <t>Barevné kopírování, tisk, skenování.
Rychlost tisku a kopírování min. 20 stran A3 / minutu.  Rychlost tisku a kopírování min. 40 stran A4 / minutu.
Rozlišení tisku min. 4800 x 1200 dpi.  Rozlišení kopírování min. 600 x 600 dpi.
Požadovaný zoom min. 25-400% v krocích po 1%.
Automatický podavač originálů nejméně 310 listů.
Min. 2x zásobník na min. 500 listů, boční podavač na min. 150 listů. Min. 2x přídavný zásobník na min. 1 500 listů A4.
Finišer: min. na 4 000 listů s možností sešití min. 60 listů.
Paměť minimálně 4 GB RAM a minimálně 64 GB SSD disk.
Duplexní jednotka a síťový tisk.
Rozhraní USB 3.0, 10/100/1000 Base TX, USB host (4), SD slot.
Výstupní kapacita minimálně 500 listů A4.
Barevný dotykový displej min. 10".
Tisk přímo z/do USB.
Skenovací mód: Foto, Text, Foto/text, optimalizovaný tisk pro OCR. Typy souborů: TIFF, PDF, PDF A, šífrované PDF, JPEG, XPS, Open XPS.
OCR - možnost skenování do pdf s textovou vrstvou, Word, Excel (docx, xlsx).
Skenování do SMB, skenování do e-mailu, skenování do FTP, skenování do USB.
Požadavek na šifrování tiskových dat.
Operační systémy (Windows 10/11, Server 2008/2008, R2/2012/2012, R2/2016/2019).
SMTP authentification LDAP, TWAIN sken, WSD sken. 
Válcová a servisní jednotka minimálně na 600 000 stran A4.  Včetně startovacích tonerů.
Kompatibilita s tikovými terminály ZČU: kopírka musí umožňovat blokování ovládacího panelu; odblokování ovládacího panelu se musí provádět sepnutím dvou kontaktů; tyto kontakty musí být vyvedeny mimo kopírku a musí být zakončeny konektorem; podpora SNMP a ze stromu SNMP lze číst tyto hodnoty: stav zařízení (hrPrinterStatus), stav zažízení (hrDeviceStatus); počítadla vytisknutých stránek všech podporovaných formátů.
Záruka min. 3 roky.
Doporučený objem tisku za měsíc: cca 20 000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</si>
</sst>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9" fillId="0" borderId="0"/>
    <xf numFmtId="0" fontId="9" fillId="0" borderId="0"/>
    <xf numFmtId="0" fontId="9" fillId="0" borderId="0"/>
    <xf numFmtId="0" fontId="28" fillId="0" borderId="0" applyNumberFormat="0" applyFill="0" applyBorder="0" applyAlignment="0" applyProtection="0"/>
  </cellStyleXfs>
  <cellXfs count="142">
    <xf numFmtId="0" fontId="0" fillId="0" borderId="0" xfId="0"/>
    <xf numFmtId="0" fontId="11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2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3" fillId="0" borderId="0" xfId="0" applyFont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8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2" applyAlignment="1">
      <alignment horizontal="left"/>
    </xf>
    <xf numFmtId="0" fontId="10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9" fillId="0" borderId="0" xfId="2"/>
    <xf numFmtId="0" fontId="9" fillId="0" borderId="0" xfId="2" applyAlignment="1">
      <alignment vertical="center" wrapText="1"/>
    </xf>
    <xf numFmtId="49" fontId="9" fillId="0" borderId="0" xfId="2" applyNumberFormat="1" applyAlignment="1">
      <alignment vertical="center" wrapText="1"/>
    </xf>
    <xf numFmtId="0" fontId="20" fillId="0" borderId="0" xfId="2" applyFont="1" applyAlignment="1">
      <alignment vertical="center"/>
    </xf>
    <xf numFmtId="0" fontId="21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1" fillId="0" borderId="0" xfId="0" applyFont="1" applyAlignment="1">
      <alignment horizontal="center"/>
    </xf>
    <xf numFmtId="0" fontId="11" fillId="8" borderId="1" xfId="0" applyFont="1" applyFill="1" applyBorder="1"/>
    <xf numFmtId="0" fontId="0" fillId="9" borderId="1" xfId="0" applyFill="1" applyBorder="1"/>
    <xf numFmtId="0" fontId="14" fillId="0" borderId="0" xfId="0" applyFont="1" applyAlignment="1">
      <alignment horizontal="center" vertical="center" textRotation="90" wrapText="1"/>
    </xf>
    <xf numFmtId="0" fontId="14" fillId="0" borderId="0" xfId="0" applyFont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7" fillId="0" borderId="0" xfId="0" applyFont="1" applyAlignment="1">
      <alignment horizontal="justify" vertical="center"/>
    </xf>
    <xf numFmtId="4" fontId="25" fillId="12" borderId="1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7" fillId="10" borderId="9" xfId="0" applyFont="1" applyFill="1" applyBorder="1" applyAlignment="1">
      <alignment vertical="center" wrapText="1" shrinkToFit="1"/>
    </xf>
    <xf numFmtId="0" fontId="0" fillId="0" borderId="40" xfId="0" applyBorder="1"/>
    <xf numFmtId="0" fontId="20" fillId="5" borderId="2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166" fontId="0" fillId="12" borderId="34" xfId="0" applyNumberFormat="1" applyFill="1" applyBorder="1" applyAlignment="1">
      <alignment vertical="center"/>
    </xf>
    <xf numFmtId="0" fontId="11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11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8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3" fontId="11" fillId="10" borderId="0" xfId="0" applyNumberFormat="1" applyFont="1" applyFill="1" applyAlignment="1">
      <alignment horizontal="center" vertical="center"/>
    </xf>
    <xf numFmtId="0" fontId="0" fillId="12" borderId="8" xfId="0" applyFill="1" applyBorder="1" applyAlignment="1">
      <alignment horizontal="center" vertical="center" wrapText="1"/>
    </xf>
    <xf numFmtId="3" fontId="0" fillId="2" borderId="42" xfId="0" applyNumberFormat="1" applyFill="1" applyBorder="1" applyAlignment="1">
      <alignment horizontal="center" vertical="center" wrapText="1"/>
    </xf>
    <xf numFmtId="0" fontId="0" fillId="3" borderId="43" xfId="0" applyFill="1" applyBorder="1" applyAlignment="1">
      <alignment horizontal="center" vertical="center" wrapText="1"/>
    </xf>
    <xf numFmtId="3" fontId="0" fillId="3" borderId="43" xfId="0" applyNumberFormat="1" applyFill="1" applyBorder="1" applyAlignment="1">
      <alignment horizontal="center" vertical="center" wrapText="1"/>
    </xf>
    <xf numFmtId="164" fontId="0" fillId="0" borderId="43" xfId="0" applyNumberFormat="1" applyBorder="1" applyAlignment="1">
      <alignment horizontal="right" vertical="center" indent="1"/>
    </xf>
    <xf numFmtId="165" fontId="0" fillId="0" borderId="43" xfId="0" applyNumberFormat="1" applyBorder="1" applyAlignment="1">
      <alignment horizontal="right" vertical="center" indent="1"/>
    </xf>
    <xf numFmtId="0" fontId="0" fillId="0" borderId="43" xfId="0" applyBorder="1" applyAlignment="1">
      <alignment horizontal="center" vertical="center"/>
    </xf>
    <xf numFmtId="0" fontId="6" fillId="7" borderId="1" xfId="0" applyFont="1" applyFill="1" applyBorder="1" applyAlignment="1" applyProtection="1">
      <alignment vertical="center"/>
      <protection locked="0"/>
    </xf>
    <xf numFmtId="0" fontId="6" fillId="7" borderId="30" xfId="0" applyFont="1" applyFill="1" applyBorder="1" applyAlignment="1" applyProtection="1">
      <alignment vertical="center"/>
      <protection locked="0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5" fillId="7" borderId="23" xfId="0" applyFont="1" applyFill="1" applyBorder="1" applyAlignment="1" applyProtection="1">
      <alignment vertical="center"/>
      <protection locked="0"/>
    </xf>
    <xf numFmtId="0" fontId="0" fillId="3" borderId="6" xfId="0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18" fillId="3" borderId="43" xfId="0" applyNumberFormat="1" applyFont="1" applyFill="1" applyBorder="1" applyAlignment="1">
      <alignment horizontal="right" vertical="center" indent="1"/>
    </xf>
    <xf numFmtId="49" fontId="30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left" vertical="center" wrapText="1" indent="1"/>
    </xf>
    <xf numFmtId="0" fontId="2" fillId="3" borderId="4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10" fillId="0" borderId="38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164" fontId="10" fillId="0" borderId="39" xfId="0" applyNumberFormat="1" applyFont="1" applyBorder="1" applyAlignment="1">
      <alignment horizontal="center" vertical="center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4" fillId="0" borderId="0" xfId="0" applyFont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0" fontId="11" fillId="2" borderId="0" xfId="0" applyFont="1" applyFill="1" applyAlignment="1">
      <alignment horizontal="left" vertical="center"/>
    </xf>
    <xf numFmtId="0" fontId="11" fillId="4" borderId="0" xfId="0" applyFont="1" applyFill="1" applyAlignment="1">
      <alignment horizontal="left"/>
    </xf>
    <xf numFmtId="0" fontId="26" fillId="10" borderId="11" xfId="0" applyFont="1" applyFill="1" applyBorder="1" applyAlignment="1">
      <alignment horizontal="center" vertical="center"/>
    </xf>
    <xf numFmtId="0" fontId="26" fillId="10" borderId="12" xfId="0" applyFont="1" applyFill="1" applyBorder="1" applyAlignment="1">
      <alignment horizontal="center" vertical="center"/>
    </xf>
    <xf numFmtId="0" fontId="26" fillId="10" borderId="13" xfId="0" applyFont="1" applyFill="1" applyBorder="1" applyAlignment="1">
      <alignment horizontal="center" vertical="center"/>
    </xf>
    <xf numFmtId="4" fontId="25" fillId="9" borderId="14" xfId="0" applyNumberFormat="1" applyFont="1" applyFill="1" applyBorder="1" applyAlignment="1">
      <alignment horizontal="center" vertical="center"/>
    </xf>
    <xf numFmtId="4" fontId="25" fillId="9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6" fillId="5" borderId="43" xfId="0" applyFont="1" applyFill="1" applyBorder="1" applyAlignment="1" applyProtection="1">
      <alignment horizontal="left" vertical="center" wrapText="1" indent="1"/>
      <protection locked="0"/>
    </xf>
    <xf numFmtId="164" fontId="16" fillId="5" borderId="43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44" zoomScaleNormal="44" workbookViewId="0">
      <selection activeCell="R8" sqref="R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0.42578125" style="3" customWidth="1"/>
    <col min="4" max="4" width="9.7109375" style="39" bestFit="1" customWidth="1"/>
    <col min="5" max="5" width="9" style="2" bestFit="1" customWidth="1"/>
    <col min="6" max="6" width="137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59" customWidth="1"/>
    <col min="12" max="12" width="33.7109375" customWidth="1"/>
    <col min="13" max="13" width="30" customWidth="1"/>
    <col min="14" max="14" width="31.28515625" style="3" customWidth="1"/>
    <col min="15" max="15" width="27.7109375" style="4" customWidth="1"/>
    <col min="16" max="16" width="21.14062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8.85546875" style="5" customWidth="1"/>
  </cols>
  <sheetData>
    <row r="1" spans="1:22" ht="15.75" x14ac:dyDescent="0.25">
      <c r="B1" s="119" t="s">
        <v>52</v>
      </c>
      <c r="C1" s="120"/>
      <c r="D1" s="120"/>
    </row>
    <row r="2" spans="1:22" ht="18" customHeight="1" x14ac:dyDescent="0.25">
      <c r="B2" s="119" t="s">
        <v>55</v>
      </c>
      <c r="C2" s="119"/>
      <c r="D2" s="119"/>
      <c r="G2" s="108"/>
    </row>
    <row r="3" spans="1:22" ht="23.25" customHeight="1" x14ac:dyDescent="0.25">
      <c r="D3" s="2"/>
      <c r="G3" s="126"/>
      <c r="H3" s="126"/>
      <c r="I3" s="126"/>
      <c r="J3" s="126"/>
      <c r="K3" s="126"/>
      <c r="L3" s="126"/>
      <c r="M3" s="126"/>
      <c r="N3" s="126"/>
      <c r="O3" s="126"/>
      <c r="P3" s="3"/>
      <c r="T3" s="6"/>
      <c r="U3" s="7"/>
      <c r="V3" s="8"/>
    </row>
    <row r="4" spans="1:22" ht="23.25" customHeight="1" x14ac:dyDescent="0.25">
      <c r="B4" s="13"/>
      <c r="C4" s="9" t="s">
        <v>0</v>
      </c>
      <c r="D4" s="113"/>
      <c r="E4" s="113"/>
      <c r="F4" s="113"/>
      <c r="G4" s="126"/>
      <c r="H4" s="126"/>
      <c r="I4" s="126"/>
      <c r="J4" s="126"/>
      <c r="K4" s="126"/>
      <c r="L4" s="126"/>
      <c r="M4" s="126"/>
      <c r="N4" s="126"/>
      <c r="O4" s="126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53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57</v>
      </c>
      <c r="L7" s="21" t="s">
        <v>44</v>
      </c>
      <c r="M7" s="114" t="s">
        <v>45</v>
      </c>
      <c r="N7" s="21" t="s">
        <v>46</v>
      </c>
      <c r="O7" s="21" t="s">
        <v>47</v>
      </c>
      <c r="P7" s="21" t="s">
        <v>48</v>
      </c>
      <c r="Q7" s="21" t="s">
        <v>6</v>
      </c>
      <c r="R7" s="23" t="s">
        <v>7</v>
      </c>
      <c r="S7" s="114" t="s">
        <v>8</v>
      </c>
      <c r="T7" s="114" t="s">
        <v>9</v>
      </c>
      <c r="U7" s="21" t="s">
        <v>49</v>
      </c>
      <c r="V7" s="21" t="s">
        <v>50</v>
      </c>
    </row>
    <row r="8" spans="1:22" ht="409.5" customHeight="1" thickTop="1" thickBot="1" x14ac:dyDescent="0.3">
      <c r="A8" s="24"/>
      <c r="B8" s="90">
        <v>1</v>
      </c>
      <c r="C8" s="112" t="s">
        <v>63</v>
      </c>
      <c r="D8" s="92">
        <v>1</v>
      </c>
      <c r="E8" s="91" t="s">
        <v>51</v>
      </c>
      <c r="F8" s="111" t="s">
        <v>64</v>
      </c>
      <c r="G8" s="140"/>
      <c r="H8" s="140"/>
      <c r="I8" s="106" t="s">
        <v>54</v>
      </c>
      <c r="J8" s="106" t="s">
        <v>56</v>
      </c>
      <c r="K8" s="110" t="s">
        <v>61</v>
      </c>
      <c r="L8" s="110" t="s">
        <v>62</v>
      </c>
      <c r="M8" s="109" t="s">
        <v>59</v>
      </c>
      <c r="N8" s="109" t="s">
        <v>60</v>
      </c>
      <c r="O8" s="105" t="s">
        <v>58</v>
      </c>
      <c r="P8" s="93">
        <f>D8*Q8</f>
        <v>118500</v>
      </c>
      <c r="Q8" s="107">
        <v>118500</v>
      </c>
      <c r="R8" s="141"/>
      <c r="S8" s="94">
        <f>D8*R8</f>
        <v>0</v>
      </c>
      <c r="T8" s="95" t="str">
        <f t="shared" ref="T8" si="0">IF(ISNUMBER(R8), IF(R8&gt;Q8,"NEVYHOVUJE","VYHOVUJE")," ")</f>
        <v xml:space="preserve"> </v>
      </c>
      <c r="U8" s="104"/>
      <c r="V8" s="91" t="s">
        <v>14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1" t="s">
        <v>10</v>
      </c>
      <c r="C10" s="121"/>
      <c r="D10" s="121"/>
      <c r="E10" s="121"/>
      <c r="F10" s="121"/>
      <c r="G10" s="121"/>
      <c r="H10" s="121"/>
      <c r="I10" s="121"/>
      <c r="J10" s="26"/>
      <c r="K10" s="26"/>
      <c r="L10" s="11"/>
      <c r="M10" s="11"/>
      <c r="N10" s="11"/>
      <c r="O10" s="27"/>
      <c r="P10" s="27"/>
      <c r="Q10" s="28" t="s">
        <v>11</v>
      </c>
      <c r="R10" s="122" t="s">
        <v>12</v>
      </c>
      <c r="S10" s="123"/>
      <c r="T10" s="124"/>
      <c r="V10" s="29"/>
    </row>
    <row r="11" spans="1:22" ht="33" customHeight="1" thickTop="1" thickBot="1" x14ac:dyDescent="0.3">
      <c r="B11" s="125" t="s">
        <v>15</v>
      </c>
      <c r="C11" s="125"/>
      <c r="D11" s="125"/>
      <c r="E11" s="125"/>
      <c r="F11" s="125"/>
      <c r="G11" s="125"/>
      <c r="H11" s="30"/>
      <c r="I11" s="30"/>
      <c r="J11" s="30"/>
      <c r="L11" s="31"/>
      <c r="M11" s="31"/>
      <c r="N11" s="31"/>
      <c r="O11" s="32"/>
      <c r="P11" s="32"/>
      <c r="Q11" s="33">
        <f>SUM(P8:P8)</f>
        <v>118500</v>
      </c>
      <c r="R11" s="116">
        <f>SUM(S8:S8)</f>
        <v>0</v>
      </c>
      <c r="S11" s="117"/>
      <c r="T11" s="118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5" t="s">
        <v>13</v>
      </c>
      <c r="C13" s="115"/>
      <c r="D13" s="115"/>
      <c r="E13" s="115"/>
      <c r="F13" s="115"/>
      <c r="G13" s="115"/>
      <c r="H13" s="115"/>
      <c r="I13" s="115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JlofOrkb/c7fcetYDbL5V/Fkt43bBui+vtqopayzOFJFnjaL3S6XDiqPEFIqcTJENg4ra06QubEUSlIeRydbKw==" saltValue="L6uWtbVsZP0n/jiHS8IFaw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T8">
    <cfRule type="cellIs" dxfId="5" priority="66" operator="equal">
      <formula>"VYHOVUJE"</formula>
    </cfRule>
  </conditionalFormatting>
  <conditionalFormatting sqref="T8">
    <cfRule type="cellIs" dxfId="4" priority="65" operator="equal">
      <formula>"NEVYHOVUJE"</formula>
    </cfRule>
  </conditionalFormatting>
  <conditionalFormatting sqref="G8:H8 R8">
    <cfRule type="containsBlanks" dxfId="3" priority="56">
      <formula>LEN(TRIM(G8))=0</formula>
    </cfRule>
  </conditionalFormatting>
  <conditionalFormatting sqref="G8:H8 R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R8">
    <cfRule type="notContainsBlanks" dxfId="0" priority="19">
      <formula>LEN(TRIM(R8))&gt;0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topLeftCell="A6" workbookViewId="0">
      <selection activeCell="C29" sqref="C29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7" t="s">
        <v>38</v>
      </c>
      <c r="C1" s="127"/>
      <c r="D1" s="55"/>
    </row>
    <row r="2" spans="2:13" x14ac:dyDescent="0.25">
      <c r="B2" s="128" t="str">
        <f>'Nabídková cena'!B2:D2</f>
        <v xml:space="preserve">Tiskárny, kopírky, multifunkce II. 006 - 2023 </v>
      </c>
      <c r="C2" s="128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cena'!R11</f>
        <v>0</v>
      </c>
      <c r="E9" s="129" t="s">
        <v>17</v>
      </c>
      <c r="F9" s="130"/>
      <c r="G9" s="131"/>
      <c r="H9" s="132">
        <f ca="1">SUM(C9+G24)</f>
        <v>0</v>
      </c>
      <c r="I9" s="133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4"/>
      <c r="F11" s="135"/>
      <c r="G11" s="136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20000</v>
      </c>
      <c r="E12" s="137"/>
      <c r="F12" s="138"/>
      <c r="G12" s="139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103"/>
      <c r="D14" s="98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6"/>
      <c r="D15" s="99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6"/>
      <c r="D16" s="99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6"/>
      <c r="D17" s="99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6"/>
      <c r="D18" s="100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7"/>
      <c r="D19" s="101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101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102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sheetProtection algorithmName="SHA-512" hashValue="Uomn3nQCET9pS/JZJprT6fJuawoM0KxcNduvJ+xIIYhsBCy8rhE4LhUr8FtnAAWN6IMMvuVXVJkSMAunU2oGyA==" saltValue="W+38Tjw39UcSs/PkljmkNg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2023-02-02T10:49:57Z</cp:lastPrinted>
  <dcterms:created xsi:type="dcterms:W3CDTF">2014-03-05T12:43:32Z</dcterms:created>
  <dcterms:modified xsi:type="dcterms:W3CDTF">2023-03-14T07:01:27Z</dcterms:modified>
</cp:coreProperties>
</file>